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4dcfs001\共有フォルダ\水道企業部\業務課\homepage\data\"/>
    </mc:Choice>
  </mc:AlternateContent>
  <xr:revisionPtr revIDLastSave="0" documentId="13_ncr:1_{44FF849C-823B-40B0-97AB-E951C029B528}" xr6:coauthVersionLast="47" xr6:coauthVersionMax="47" xr10:uidLastSave="{00000000-0000-0000-0000-000000000000}"/>
  <workbookProtection workbookAlgorithmName="SHA-512" workbookHashValue="ZkQxfzVmSQVPscAT5ADvy2dLaP7KwdWL15hZLEYQo/a2Sgh6LVBBnPNmTan9XGPQu9NCyuVvDO4iXtddne7y7g==" workbookSaltValue="ZOCJxj2T9XXUSlq3bugmAQ==" workbookSpinCount="100000" lockStructure="1"/>
  <bookViews>
    <workbookView xWindow="28680" yWindow="33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E85" i="4"/>
  <c r="BB10" i="4"/>
  <c r="AT10" i="4"/>
  <c r="AL10" i="4"/>
  <c r="W10" i="4"/>
  <c r="P10" i="4"/>
  <c r="B10" i="4"/>
  <c r="BB8" i="4"/>
  <c r="AT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<sst xmlns="http://schemas.openxmlformats.org/spreadsheetml/2006/main" count="231" uniqueCount="113">
  <si>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</si>
  <si>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</si>
  <si>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</si>
  <si>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</si>
  <si>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</si>
  <si>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</si>
  <si>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</si>
  <si>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</si>
  <si>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</si>
  <si>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</si>
  <si>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</si>
  <si>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</si>
  <si>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</si>
  <si>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</si>
  <si>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</si>
  <si>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</si>
  <si>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</si>
  <si>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</si>
  <si>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</si>
  <si>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</si>
  <si>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</si>
  <si>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</si>
  <si>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</si>
  <si>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</si>
  <si>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</si>
  <si>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</si>
  <si>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</si>
  <si>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</si>
  <si>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</si>
  <si>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</si>
  <si>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</si>
  <si>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</si>
  <si>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</si>
  <si>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</si>
  <si>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</si>
  <si>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</si>
  <si>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</si>
  <si>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</si>
  <si>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</si>
  <si>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</si>
  <si>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</si>
  <si>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</si>
  <si>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</si>
  <si>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</si>
  <si>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</si>
  <si>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</si>
  <si>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</si>
  <si>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</si>
  <si>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</si>
  <si>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</si>
  <si>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</si>
  <si>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</si>
  <si>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</si>
  <si>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</si>
  <si>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</si>
  <si>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</si>
  <si>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</si>
  <si>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</si>
  <si>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</si>
  <si>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</si>
  <si>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</si>
  <si>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</si>
  <si>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</si>
  <si>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</si>
  <si>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</si>
  <si>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</si>
  <si>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</si>
  <si>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</si>
  <si>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</si>
  <si>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</si>
  <si>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</si>
  <si>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</si>
  <si>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</si>
  <si>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</si>
  <si>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</si>
  <si>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</si>
  <si>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</si>
  <si>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</si>
  <si>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</si>
  <si>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</si>
  <si>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</si>
  <si>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</si>
  <si>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</si>
  <si>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</si>
  <si>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</si>
  <si>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</si>
  <si>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</si>
  <si>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</si>
  <si>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</si>
  <si>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</si>
  <si>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</si>
  <si>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</si>
  <si>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</si>
  <si>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</si>
  <si>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</si>
  <si>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</si>
  <si>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</si>
  <si>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</si>
  <si>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</si>
  <si>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</si>
  <si>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</si>
  <si>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</si>
  <si>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</si>
  <si>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</si>
  <si>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</si>
  <si>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</si>
  <si>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</si>
  <si>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</si>
  <si>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</si>
  <si>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</si>
  <si>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財政状態は良好であるが、今後も収支バランスに留意し、経営の健全性の確保に努める。当組合の効率性の良さは、浄水処理業務を第三者委託していることに起因している。しかし、組織体制及び業務の更なる見直し等に取り組むことで、人件費、工事費及び委託料等の経費縮減を図り、効率性を更に向上させる必要がある。
　近年は、構成団体の地下水から表流水への転換に伴う水需要は増加しているものの、給水人口の減少等による水需要の鈍化により、給水収益の大幅な伸びは見込めない状況である。一方、創設事業に加え、老朽化施設の大規模更新が控えており、企業債残高の増加が見込まれている。そこで、資本投下の効率性を高めつつ、更新投資の財源確保に努めるため、適正な料金水準について引き続き検討を行う。また、今後の社会情勢の変化に対応するため、令和３年３月に策定した当組合水道ビジョン・経営戦略を適時見直し、施策の効果の検証を継続する。</t>
    <rPh sb="49" eb="50">
      <t>ヨ</t>
    </rPh>
    <rPh sb="55" eb="57">
      <t>ショリ</t>
    </rPh>
    <rPh sb="57" eb="59">
      <t>ギョウム</t>
    </rPh>
    <rPh sb="60" eb="65">
      <t>ダイサンシャイタク</t>
    </rPh>
    <rPh sb="72" eb="74">
      <t>キイン</t>
    </rPh>
    <rPh sb="136" eb="138">
      <t>コウジョウ</t>
    </rPh>
    <rPh sb="153" eb="155">
      <t>コウセイ</t>
    </rPh>
    <rPh sb="155" eb="157">
      <t>ダンタイ</t>
    </rPh>
    <rPh sb="158" eb="161">
      <t>チカスイ</t>
    </rPh>
    <rPh sb="163" eb="166">
      <t>ヒョウリュウスイ</t>
    </rPh>
    <rPh sb="168" eb="170">
      <t>テンカン</t>
    </rPh>
    <rPh sb="171" eb="172">
      <t>トモナ</t>
    </rPh>
    <rPh sb="173" eb="174">
      <t>ミズ</t>
    </rPh>
    <rPh sb="174" eb="176">
      <t>ジュヨウ</t>
    </rPh>
    <rPh sb="177" eb="179">
      <t>ゾウカ</t>
    </rPh>
    <rPh sb="213" eb="215">
      <t>オオハバ</t>
    </rPh>
    <rPh sb="244" eb="246">
      <t>シセツ</t>
    </rPh>
    <rPh sb="247" eb="250">
      <t>ダイキボ</t>
    </rPh>
    <rPh sb="285" eb="288">
      <t>コウリツセイ</t>
    </rPh>
    <rPh sb="294" eb="296">
      <t>コウシン</t>
    </rPh>
    <rPh sb="296" eb="298">
      <t>トウシ</t>
    </rPh>
    <rPh sb="304" eb="305">
      <t>ツト</t>
    </rPh>
    <rPh sb="328" eb="329">
      <t>オコナ</t>
    </rPh>
    <rPh sb="393" eb="395">
      <t>ケイゾク</t>
    </rPh>
    <phoneticPr fontId="4"/>
  </si>
  <si>
    <r>
      <t>　経常収支比率は、過去5年間において100％を上回っているが、前年度と比較すると営業収益が減少し、営業費用が増加したため、指標が悪化した。今後も給水収益の減少及び営業費用の増加が見込まれることか</t>
    </r>
    <r>
      <rPr>
        <sz val="11"/>
        <rFont val="ＭＳ ゴシック"/>
        <family val="3"/>
        <charset val="128"/>
      </rPr>
      <t>ら、料金回収率を注視しつつ更新投</t>
    </r>
    <r>
      <rPr>
        <sz val="11"/>
        <color theme="1"/>
        <rFont val="ＭＳ ゴシック"/>
        <family val="3"/>
        <charset val="128"/>
      </rPr>
      <t>資及び企業債償還に充てる財源の確保を計画的に行っていく必要がある。
　累積欠損金は生じておらず、流動比率も類似団体の平均値より高いため、財政状態は健全であるといえる。
　当組合は創設事業を継続している団体であり、現時点では浄水場等を有しておらず、取水から浄水処理までを第三者委託により運営している。そのため、有収率は安定して高く、施設利用率も類似団体の平均値と比較して良好な値を示している。企業債残高対給</t>
    </r>
    <r>
      <rPr>
        <sz val="11"/>
        <rFont val="ＭＳ ゴシック"/>
        <family val="3"/>
        <charset val="128"/>
      </rPr>
      <t>水収益比率も、類似団体と比較して低いが、施設更新のピークに達していないことも企業債残高が低い一因であるため、更新投資の進捗とともに当該指標を継続して注視していく。</t>
    </r>
    <r>
      <rPr>
        <sz val="11"/>
        <color theme="1"/>
        <rFont val="ＭＳ ゴシック"/>
        <family val="3"/>
        <charset val="128"/>
      </rPr>
      <t xml:space="preserve">
　前年度と比べて、供給単価が下落し、給水原価が上昇したため料金回収率は悪化した。経常収支比率と同様に、これらの指標の推移を把握しつつ更新投資等に充てる財源を適正な規模に確保して参りたい。</t>
    </r>
    <rPh sb="31" eb="34">
      <t>ゼンネンド</t>
    </rPh>
    <rPh sb="35" eb="37">
      <t>ヒカク</t>
    </rPh>
    <rPh sb="40" eb="44">
      <t>エイギョウシュウエキ</t>
    </rPh>
    <rPh sb="45" eb="47">
      <t>ゲンショウ</t>
    </rPh>
    <rPh sb="49" eb="53">
      <t>エイギョウヒヨウ</t>
    </rPh>
    <rPh sb="54" eb="56">
      <t>ゾウカ</t>
    </rPh>
    <rPh sb="61" eb="63">
      <t>シヒョウ</t>
    </rPh>
    <rPh sb="64" eb="66">
      <t>アッカ</t>
    </rPh>
    <rPh sb="69" eb="71">
      <t>コンゴ</t>
    </rPh>
    <rPh sb="72" eb="76">
      <t>キュウスイシュウエキ</t>
    </rPh>
    <rPh sb="77" eb="79">
      <t>ゲンショウ</t>
    </rPh>
    <rPh sb="79" eb="80">
      <t>オヨ</t>
    </rPh>
    <rPh sb="81" eb="85">
      <t>エイギョウヒヨウ</t>
    </rPh>
    <rPh sb="86" eb="88">
      <t>ゾウカ</t>
    </rPh>
    <rPh sb="89" eb="91">
      <t>ミコ</t>
    </rPh>
    <rPh sb="99" eb="104">
      <t>リョウキンカイシュウリツ</t>
    </rPh>
    <rPh sb="105" eb="107">
      <t>チュウシ</t>
    </rPh>
    <rPh sb="110" eb="114">
      <t>コウシントウシ</t>
    </rPh>
    <rPh sb="114" eb="115">
      <t>オヨ</t>
    </rPh>
    <rPh sb="116" eb="121">
      <t>キギョウサイショウカン</t>
    </rPh>
    <rPh sb="122" eb="123">
      <t>ア</t>
    </rPh>
    <rPh sb="125" eb="127">
      <t>ザイゲン</t>
    </rPh>
    <rPh sb="128" eb="130">
      <t>カクホ</t>
    </rPh>
    <rPh sb="131" eb="134">
      <t>ケイカクテキ</t>
    </rPh>
    <rPh sb="135" eb="136">
      <t>オコナ</t>
    </rPh>
    <rPh sb="140" eb="142">
      <t>ヒツヨウ</t>
    </rPh>
    <rPh sb="255" eb="257">
      <t>ウンエイ</t>
    </rPh>
    <rPh sb="267" eb="270">
      <t>ユウシュウリツ</t>
    </rPh>
    <rPh sb="271" eb="273">
      <t>アンテイ</t>
    </rPh>
    <rPh sb="275" eb="276">
      <t>タカ</t>
    </rPh>
    <rPh sb="302" eb="303">
      <t>シメ</t>
    </rPh>
    <rPh sb="327" eb="329">
      <t>ヒカク</t>
    </rPh>
    <rPh sb="331" eb="332">
      <t>ヒク</t>
    </rPh>
    <rPh sb="335" eb="339">
      <t>シセツコウシン</t>
    </rPh>
    <rPh sb="344" eb="345">
      <t>タッ</t>
    </rPh>
    <rPh sb="353" eb="358">
      <t>キギョウサイザンダカ</t>
    </rPh>
    <rPh sb="359" eb="360">
      <t>ヒク</t>
    </rPh>
    <rPh sb="361" eb="363">
      <t>イチイン</t>
    </rPh>
    <rPh sb="369" eb="373">
      <t>コウシントウシ</t>
    </rPh>
    <rPh sb="374" eb="376">
      <t>シンチョク</t>
    </rPh>
    <rPh sb="398" eb="401">
      <t>ゼンネンド</t>
    </rPh>
    <rPh sb="402" eb="403">
      <t>クラ</t>
    </rPh>
    <rPh sb="406" eb="410">
      <t>キョウキュウタンカ</t>
    </rPh>
    <rPh sb="411" eb="413">
      <t>ゲラク</t>
    </rPh>
    <rPh sb="415" eb="417">
      <t>キュウスイ</t>
    </rPh>
    <rPh sb="417" eb="419">
      <t>ゲンカ</t>
    </rPh>
    <rPh sb="420" eb="422">
      <t>ジョウショウ</t>
    </rPh>
    <rPh sb="426" eb="431">
      <t>リョウキンカイシュウリツ</t>
    </rPh>
    <rPh sb="432" eb="434">
      <t>アッカ</t>
    </rPh>
    <rPh sb="437" eb="443">
      <t>ケイジョウシュウシヒリツ</t>
    </rPh>
    <rPh sb="444" eb="446">
      <t>ドウヨウ</t>
    </rPh>
    <rPh sb="455" eb="457">
      <t>スイイ</t>
    </rPh>
    <rPh sb="458" eb="460">
      <t>ハアク</t>
    </rPh>
    <rPh sb="475" eb="477">
      <t>テキセイ</t>
    </rPh>
    <rPh sb="478" eb="480">
      <t>キボ</t>
    </rPh>
    <rPh sb="481" eb="483">
      <t>カクホ</t>
    </rPh>
    <rPh sb="485" eb="486">
      <t>マイ</t>
    </rPh>
    <phoneticPr fontId="4"/>
  </si>
  <si>
    <t>　当組合の管路が法定耐用年数を超えるのは令和5年度以降であるため、管路経年化率は0%で推移している。また、現状は管路の維持管理に努めており、更新は実施していない。
　今後は、将来の大規模更新を見据え、耐震化率の向上及び更新事業費の平準化を目指し、更新投資の時期及び事業費について引き続き計画・検討していく。</t>
    <rPh sb="113" eb="114">
      <t>ヒ</t>
    </rPh>
    <rPh sb="128" eb="130">
      <t>ジキ</t>
    </rPh>
    <rPh sb="130" eb="131">
      <t>オヨ</t>
    </rPh>
    <rPh sb="132" eb="135">
      <t>ジギョウヒ</t>
    </rPh>
    <rPh sb="143" eb="14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</si>
</sst>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89-40C5-A32D-DE641A39B7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1889-40C5-A32D-DE641A39B7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94.84</c:v>
                </c:pt>
                <c:pt idx="1">
                  <c:v>94.98</c:v>
                </c:pt>
                <c:pt idx="2">
                  <c:v>92.48</c:v>
                </c:pt>
                <c:pt idx="3">
                  <c:v>92.14</c:v>
                </c:pt>
                <c:pt idx="4">
                  <c:v>95.38</c:v>
                </c:pt>
              </c:numCache>
            </c:numRef>
          </c:val>
          <c:extLst>
            <c:ext xmlns:c16="http://schemas.microsoft.com/office/drawing/2014/chart" uri="{C3380CC4-5D6E-409C-BE32-E72D297353CC}">
              <c16:uniqueId val="{00000000-EDBB-4BBF-8A83-FEDF0D6E15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EDBB-4BBF-8A83-FEDF0D6E15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99.91</c:v>
                </c:pt>
                <c:pt idx="1">
                  <c:v>99.94</c:v>
                </c:pt>
                <c:pt idx="2">
                  <c:v>99.95</c:v>
                </c:pt>
                <c:pt idx="3">
                  <c:v>99.88</c:v>
                </c:pt>
                <c:pt idx="4">
                  <c:v>99.89</c:v>
                </c:pt>
              </c:numCache>
            </c:numRef>
          </c:val>
          <c:extLst>
            <c:ext xmlns:c16="http://schemas.microsoft.com/office/drawing/2014/chart" uri="{C3380CC4-5D6E-409C-BE32-E72D297353CC}">
              <c16:uniqueId val="{00000000-8C6C-41E1-B9F2-D81124E020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8C6C-41E1-B9F2-D81124E020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117.53</c:v>
                </c:pt>
                <c:pt idx="1">
                  <c:v>112.25</c:v>
                </c:pt>
                <c:pt idx="2">
                  <c:v>105.86</c:v>
                </c:pt>
                <c:pt idx="3">
                  <c:v>116.9</c:v>
                </c:pt>
                <c:pt idx="4">
                  <c:v>106.03</c:v>
                </c:pt>
              </c:numCache>
            </c:numRef>
          </c:val>
          <c:extLst>
            <c:ext xmlns:c16="http://schemas.microsoft.com/office/drawing/2014/chart" uri="{C3380CC4-5D6E-409C-BE32-E72D297353CC}">
              <c16:uniqueId val="{00000000-759E-4EB5-901A-CAED8FB2D3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759E-4EB5-901A-CAED8FB2D3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60.51</c:v>
                </c:pt>
                <c:pt idx="1">
                  <c:v>62.84</c:v>
                </c:pt>
                <c:pt idx="2">
                  <c:v>64.86</c:v>
                </c:pt>
                <c:pt idx="3">
                  <c:v>66.58</c:v>
                </c:pt>
                <c:pt idx="4">
                  <c:v>64.81</c:v>
                </c:pt>
              </c:numCache>
            </c:numRef>
          </c:val>
          <c:extLst>
            <c:ext xmlns:c16="http://schemas.microsoft.com/office/drawing/2014/chart" uri="{C3380CC4-5D6E-409C-BE32-E72D297353CC}">
              <c16:uniqueId val="{00000000-8F75-4E8F-A32F-A777A7AEC0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F75-4E8F-A32F-A777A7AEC0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B-418B-94DC-AD64857206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CA7B-418B-94DC-AD64857206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7-4A83-A435-4F8A1B1732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3A57-4A83-A435-4F8A1B1732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1364.56</c:v>
                </c:pt>
                <c:pt idx="1">
                  <c:v>1021.49</c:v>
                </c:pt>
                <c:pt idx="2">
                  <c:v>1250.07</c:v>
                </c:pt>
                <c:pt idx="3">
                  <c:v>1101.97</c:v>
                </c:pt>
                <c:pt idx="4">
                  <c:v>1068.68</c:v>
                </c:pt>
              </c:numCache>
            </c:numRef>
          </c:val>
          <c:extLst>
            <c:ext xmlns:c16="http://schemas.microsoft.com/office/drawing/2014/chart" uri="{C3380CC4-5D6E-409C-BE32-E72D297353CC}">
              <c16:uniqueId val="{00000000-65B8-4EB2-8359-CF7E48F1E9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5B8-4EB2-8359-CF7E48F1E9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109.77</c:v>
                </c:pt>
                <c:pt idx="1">
                  <c:v>112.2</c:v>
                </c:pt>
                <c:pt idx="2">
                  <c:v>96.08</c:v>
                </c:pt>
                <c:pt idx="3">
                  <c:v>86.89</c:v>
                </c:pt>
                <c:pt idx="4">
                  <c:v>83.03</c:v>
                </c:pt>
              </c:numCache>
            </c:numRef>
          </c:val>
          <c:extLst>
            <c:ext xmlns:c16="http://schemas.microsoft.com/office/drawing/2014/chart" uri="{C3380CC4-5D6E-409C-BE32-E72D297353CC}">
              <c16:uniqueId val="{00000000-A92A-4551-8339-B4ABBA09E9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A92A-4551-8339-B4ABBA09E9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118.12</c:v>
                </c:pt>
                <c:pt idx="1">
                  <c:v>112.49</c:v>
                </c:pt>
                <c:pt idx="2">
                  <c:v>105.98</c:v>
                </c:pt>
                <c:pt idx="3">
                  <c:v>117.69</c:v>
                </c:pt>
                <c:pt idx="4">
                  <c:v>106.22</c:v>
                </c:pt>
              </c:numCache>
            </c:numRef>
          </c:val>
          <c:extLst>
            <c:ext xmlns:c16="http://schemas.microsoft.com/office/drawing/2014/chart" uri="{C3380CC4-5D6E-409C-BE32-E72D297353CC}">
              <c16:uniqueId val="{00000000-C735-4A23-9D18-7184715DB4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C735-4A23-9D18-7184715DB4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146.91999999999999</c:v>
                </c:pt>
                <c:pt idx="1">
                  <c:v>146.4</c:v>
                </c:pt>
                <c:pt idx="2">
                  <c:v>158.97</c:v>
                </c:pt>
                <c:pt idx="3">
                  <c:v>143.63</c:v>
                </c:pt>
                <c:pt idx="4">
                  <c:v>152.27000000000001</c:v>
                </c:pt>
              </c:numCache>
            </c:numRef>
          </c:val>
          <c:extLst>
            <c:ext xmlns:c16="http://schemas.microsoft.com/office/drawing/2014/chart" uri="{C3380CC4-5D6E-409C-BE32-E72D297353CC}">
              <c16:uniqueId val="{00000000-DA5D-43D8-8182-E9B55E12C6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DA5D-43D8-8182-E9B55E12C6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印旛郡市広域市町村圏事務組合（事業会計分）</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86.74</v>
      </c>
      <c r="J10" s="38"/>
      <c r="K10" s="38"/>
      <c r="L10" s="38"/>
      <c r="M10" s="38"/>
      <c r="N10" s="38"/>
      <c r="O10" s="65"/>
      <c r="P10" s="55">
        <f>データ!$P$6</f>
        <v>67.13</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485039</v>
      </c>
      <c r="AM10" s="66"/>
      <c r="AN10" s="66"/>
      <c r="AO10" s="66"/>
      <c r="AP10" s="66"/>
      <c r="AQ10" s="66"/>
      <c r="AR10" s="66"/>
      <c r="AS10" s="66"/>
      <c r="AT10" s="37">
        <f>データ!$V$6</f>
        <v>320.35000000000002</v>
      </c>
      <c r="AU10" s="38"/>
      <c r="AV10" s="38"/>
      <c r="AW10" s="38"/>
      <c r="AX10" s="38"/>
      <c r="AY10" s="38"/>
      <c r="AZ10" s="38"/>
      <c r="BA10" s="38"/>
      <c r="BB10" s="55">
        <f>データ!$W$6</f>
        <v>1514.09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vWKxgGc2bEpexjdQawrJMLm9L8++oEkowgGrN5S+sfvuO3XOFZH/izmtE6eUZw3Tf3IEywbcNTyZQT7kcoRcOA==" saltValue="9lP4CgIW0V74yF4tIoLd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128881</v>
      </c>
      <c r="D6" s="20">
        <f t="shared" si="3"/>
        <v>46</v>
      </c>
      <c r="E6" s="20">
        <f t="shared" si="3"/>
        <v>1</v>
      </c>
      <c r="F6" s="20">
        <f t="shared" si="3"/>
        <v>0</v>
      </c>
      <c r="G6" s="20">
        <f t="shared" si="3"/>
        <v>2</v>
      </c>
      <c r="H6" s="20" t="str">
        <f t="shared" si="3"/>
        <v>千葉県　印旛郡市広域市町村圏事務組合（事業会計分）</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86.74</v>
      </c>
      <c r="P6" s="21">
        <f t="shared" si="3"/>
        <v>67.13</v>
      </c>
      <c r="Q6" s="21">
        <f t="shared" si="3"/>
        <v>0</v>
      </c>
      <c r="R6" s="21" t="str">
        <f t="shared" si="3"/>
        <v>-</v>
      </c>
      <c r="S6" s="21" t="str">
        <f t="shared" si="3"/>
        <v>-</v>
      </c>
      <c r="T6" s="21" t="str">
        <f t="shared" si="3"/>
        <v>-</v>
      </c>
      <c r="U6" s="21">
        <f t="shared" si="3"/>
        <v>485039</v>
      </c>
      <c r="V6" s="21">
        <f t="shared" si="3"/>
        <v>320.35000000000002</v>
      </c>
      <c r="W6" s="21">
        <f t="shared" si="3"/>
        <v>1514.09</v>
      </c>
      <c r="X6" s="22">
        <f>IF(X7="",NA(),X7)</f>
        <v>117.53</v>
      </c>
      <c r="Y6" s="22">
        <f t="shared" ref="Y6:AG6" si="4">IF(Y7="",NA(),Y7)</f>
        <v>112.25</v>
      </c>
      <c r="Z6" s="22">
        <f t="shared" si="4"/>
        <v>105.86</v>
      </c>
      <c r="AA6" s="22">
        <f t="shared" si="4"/>
        <v>116.9</v>
      </c>
      <c r="AB6" s="22">
        <f t="shared" si="4"/>
        <v>106.03</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1364.56</v>
      </c>
      <c r="AU6" s="22">
        <f t="shared" ref="AU6:BC6" si="6">IF(AU7="",NA(),AU7)</f>
        <v>1021.49</v>
      </c>
      <c r="AV6" s="22">
        <f t="shared" si="6"/>
        <v>1250.07</v>
      </c>
      <c r="AW6" s="22">
        <f t="shared" si="6"/>
        <v>1101.97</v>
      </c>
      <c r="AX6" s="22">
        <f t="shared" si="6"/>
        <v>1068.68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109.77</v>
      </c>
      <c r="BF6" s="22">
        <f t="shared" ref="BF6:BN6" si="7">IF(BF7="",NA(),BF7)</f>
        <v>112.2</v>
      </c>
      <c r="BG6" s="22">
        <f t="shared" si="7"/>
        <v>96.08</v>
      </c>
      <c r="BH6" s="22">
        <f t="shared" si="7"/>
        <v>86.89</v>
      </c>
      <c r="BI6" s="22">
        <f t="shared" si="7"/>
        <v>83.03</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118.12</v>
      </c>
      <c r="BQ6" s="22">
        <f t="shared" ref="BQ6:BY6" si="8">IF(BQ7="",NA(),BQ7)</f>
        <v>112.49</v>
      </c>
      <c r="BR6" s="22">
        <f t="shared" si="8"/>
        <v>105.98</v>
      </c>
      <c r="BS6" s="22">
        <f t="shared" si="8"/>
        <v>117.69</v>
      </c>
      <c r="BT6" s="22">
        <f t="shared" si="8"/>
        <v>106.22</v>
      </c>
      <c r="BU6" s="22">
        <f t="shared" si="8"/>
        <v>112.83</v>
      </c>
      <c r="BV6" s="22">
        <f t="shared" si="8"/>
        <v>112.84</v>
      </c>
      <c r="BW6" s="22">
        <f t="shared" si="8"/>
        <v>110.77</v>
      </c>
      <c r="BX6" s="22">
        <f t="shared" si="8"/>
        <v>112.35</v>
      </c>
      <c r="BY6" s="22">
        <f t="shared" si="8"/>
        <v>106.47</v>
      </c>
      <c r="BZ6" s="21" t="str">
        <f>IF(BZ7="","",IF(BZ7="-","【-】","【"&amp;SUBSTITUTE(TEXT(BZ7,"#,##0.00"),"-","△")&amp;"】"))</f>
        <v>【106.47】</v>
      </c>
      <c r="CA6" s="22">
        <f>IF(CA7="",NA(),CA7)</f>
        <v>146.91999999999999</v>
      </c>
      <c r="CB6" s="22">
        <f t="shared" ref="CB6:CJ6" si="9">IF(CB7="",NA(),CB7)</f>
        <v>146.4</v>
      </c>
      <c r="CC6" s="22">
        <f t="shared" si="9"/>
        <v>158.97</v>
      </c>
      <c r="CD6" s="22">
        <f t="shared" si="9"/>
        <v>143.63</v>
      </c>
      <c r="CE6" s="22">
        <f t="shared" si="9"/>
        <v>152.27000000000001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94.84</v>
      </c>
      <c r="CM6" s="22">
        <f t="shared" ref="CM6:CU6" si="10">IF(CM7="",NA(),CM7)</f>
        <v>94.98</v>
      </c>
      <c r="CN6" s="22">
        <f t="shared" si="10"/>
        <v>92.48</v>
      </c>
      <c r="CO6" s="22">
        <f t="shared" si="10"/>
        <v>92.14</v>
      </c>
      <c r="CP6" s="22">
        <f t="shared" si="10"/>
        <v>95.38</v>
      </c>
      <c r="CQ6" s="22">
        <f t="shared" si="10"/>
        <v>61.77</v>
      </c>
      <c r="CR6" s="22">
        <f t="shared" si="10"/>
        <v>61.69</v>
      </c>
      <c r="CS6" s="22">
        <f t="shared" si="10"/>
        <v>62.26</v>
      </c>
      <c r="CT6" s="22">
        <f t="shared" si="10"/>
        <v>62.22</v>
      </c>
      <c r="CU6" s="22">
        <f t="shared" si="10"/>
        <v>61.45</v>
      </c>
      <c r="CV6" s="21" t="str">
        <f>IF(CV7="","",IF(CV7="-","【-】","【"&amp;SUBSTITUTE(TEXT(CV7,"#,##0.00"),"-","△")&amp;"】"))</f>
        <v>【61.45】</v>
      </c>
      <c r="CW6" s="22">
        <f>IF(CW7="",NA(),CW7)</f>
        <v>99.91</v>
      </c>
      <c r="CX6" s="22">
        <f t="shared" ref="CX6:DF6" si="11">IF(CX7="",NA(),CX7)</f>
        <v>99.94</v>
      </c>
      <c r="CY6" s="22">
        <f t="shared" si="11"/>
        <v>99.95</v>
      </c>
      <c r="CZ6" s="22">
        <f t="shared" si="11"/>
        <v>99.88</v>
      </c>
      <c r="DA6" s="22">
        <f t="shared" si="11"/>
        <v>99.89</v>
      </c>
      <c r="DB6" s="22">
        <f t="shared" si="11"/>
        <v>100.08</v>
      </c>
      <c r="DC6" s="22">
        <f t="shared" si="11"/>
        <v>100</v>
      </c>
      <c r="DD6" s="22">
        <f t="shared" si="11"/>
        <v>100.16</v>
      </c>
      <c r="DE6" s="22">
        <f t="shared" si="11"/>
        <v>100.28</v>
      </c>
      <c r="DF6" s="22">
        <f t="shared" si="11"/>
        <v>100.29</v>
      </c>
      <c r="DG6" s="21" t="str">
        <f>IF(DG7="","",IF(DG7="-","【-】","【"&amp;SUBSTITUTE(TEXT(DG7,"#,##0.00"),"-","△")&amp;"】"))</f>
        <v>【100.29】</v>
      </c>
      <c r="DH6" s="22">
        <f>IF(DH7="",NA(),DH7)</f>
        <v>60.51</v>
      </c>
      <c r="DI6" s="22">
        <f t="shared" ref="DI6:DQ6" si="12">IF(DI7="",NA(),DI7)</f>
        <v>62.84</v>
      </c>
      <c r="DJ6" s="22">
        <f t="shared" si="12"/>
        <v>64.86</v>
      </c>
      <c r="DK6" s="22">
        <f t="shared" si="12"/>
        <v>66.58</v>
      </c>
      <c r="DL6" s="22">
        <f t="shared" si="12"/>
        <v>64.81</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128881</v>
      </c>
      <c r="D7" s="24">
        <v>46</v>
      </c>
      <c r="E7" s="24">
        <v>1</v>
      </c>
      <c r="F7" s="24">
        <v>0</v>
      </c>
      <c r="G7" s="24">
        <v>2</v>
      </c>
      <c r="H7" s="24" t="s">
        <v>92</v>
      </c>
      <c r="I7" s="24" t="s">
        <v>93</v>
      </c>
      <c r="J7" s="24" t="s">
        <v>94</v>
      </c>
      <c r="K7" s="24" t="s">
        <v>95</v>
      </c>
      <c r="L7" s="24" t="s">
        <v>96</v>
      </c>
      <c r="M7" s="24" t="s">
        <v>97</v>
      </c>
      <c r="N7" s="25" t="s">
        <v>98</v>
      </c>
      <c r="O7" s="25">
        <v>86.74</v>
      </c>
      <c r="P7" s="25">
        <v>67.13</v>
      </c>
      <c r="Q7" s="25">
        <v>0</v>
      </c>
      <c r="R7" s="25" t="s">
        <v>98</v>
      </c>
      <c r="S7" s="25" t="s">
        <v>98</v>
      </c>
      <c r="T7" s="25" t="s">
        <v>98</v>
      </c>
      <c r="U7" s="25">
        <v>485039</v>
      </c>
      <c r="V7" s="25">
        <v>320.35000000000002</v>
      </c>
      <c r="W7" s="25">
        <v>1514.09</v>
      </c>
      <c r="X7" s="25">
        <v>117.53</v>
      </c>
      <c r="Y7" s="25">
        <v>112.25</v>
      </c>
      <c r="Z7" s="25">
        <v>105.86</v>
      </c>
      <c r="AA7" s="25">
        <v>116.9</v>
      </c>
      <c r="AB7" s="25">
        <v>106.03</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1364.56</v>
      </c>
      <c r="AU7" s="25">
        <v>1021.49</v>
      </c>
      <c r="AV7" s="25">
        <v>1250.07</v>
      </c>
      <c r="AW7" s="25">
        <v>1101.97</v>
      </c>
      <c r="AX7" s="25">
        <v>1068.68</v>
      </c>
      <c r="AY7" s="25">
        <v>258.49</v>
      </c>
      <c r="AZ7" s="25">
        <v>271.10000000000002</v>
      </c>
      <c r="BA7" s="25">
        <v>284.45</v>
      </c>
      <c r="BB7" s="25">
        <v>309.23</v>
      </c>
      <c r="BC7" s="25">
        <v>313.43</v>
      </c>
      <c r="BD7" s="25">
        <v>313.43</v>
      </c>
      <c r="BE7" s="25">
        <v>109.77</v>
      </c>
      <c r="BF7" s="25">
        <v>112.2</v>
      </c>
      <c r="BG7" s="25">
        <v>96.08</v>
      </c>
      <c r="BH7" s="25">
        <v>86.89</v>
      </c>
      <c r="BI7" s="25">
        <v>83.03</v>
      </c>
      <c r="BJ7" s="25">
        <v>290.31</v>
      </c>
      <c r="BK7" s="25">
        <v>272.95999999999998</v>
      </c>
      <c r="BL7" s="25">
        <v>260.95999999999998</v>
      </c>
      <c r="BM7" s="25">
        <v>240.07</v>
      </c>
      <c r="BN7" s="25">
        <v>224.81</v>
      </c>
      <c r="BO7" s="25">
        <v>224.81</v>
      </c>
      <c r="BP7" s="25">
        <v>118.12</v>
      </c>
      <c r="BQ7" s="25">
        <v>112.49</v>
      </c>
      <c r="BR7" s="25">
        <v>105.98</v>
      </c>
      <c r="BS7" s="25">
        <v>117.69</v>
      </c>
      <c r="BT7" s="25">
        <v>106.22</v>
      </c>
      <c r="BU7" s="25">
        <v>112.83</v>
      </c>
      <c r="BV7" s="25">
        <v>112.84</v>
      </c>
      <c r="BW7" s="25">
        <v>110.77</v>
      </c>
      <c r="BX7" s="25">
        <v>112.35</v>
      </c>
      <c r="BY7" s="25">
        <v>106.47</v>
      </c>
      <c r="BZ7" s="25">
        <v>106.47</v>
      </c>
      <c r="CA7" s="25">
        <v>146.91999999999999</v>
      </c>
      <c r="CB7" s="25">
        <v>146.4</v>
      </c>
      <c r="CC7" s="25">
        <v>158.97</v>
      </c>
      <c r="CD7" s="25">
        <v>143.63</v>
      </c>
      <c r="CE7" s="25">
        <v>152.27000000000001</v>
      </c>
      <c r="CF7" s="25">
        <v>73.86</v>
      </c>
      <c r="CG7" s="25">
        <v>73.849999999999994</v>
      </c>
      <c r="CH7" s="25">
        <v>73.180000000000007</v>
      </c>
      <c r="CI7" s="25">
        <v>73.05</v>
      </c>
      <c r="CJ7" s="25">
        <v>77.53</v>
      </c>
      <c r="CK7" s="25">
        <v>77.53</v>
      </c>
      <c r="CL7" s="25">
        <v>94.84</v>
      </c>
      <c r="CM7" s="25">
        <v>94.98</v>
      </c>
      <c r="CN7" s="25">
        <v>92.48</v>
      </c>
      <c r="CO7" s="25">
        <v>92.14</v>
      </c>
      <c r="CP7" s="25">
        <v>95.38</v>
      </c>
      <c r="CQ7" s="25">
        <v>61.77</v>
      </c>
      <c r="CR7" s="25">
        <v>61.69</v>
      </c>
      <c r="CS7" s="25">
        <v>62.26</v>
      </c>
      <c r="CT7" s="25">
        <v>62.22</v>
      </c>
      <c r="CU7" s="25">
        <v>61.45</v>
      </c>
      <c r="CV7" s="25">
        <v>61.45</v>
      </c>
      <c r="CW7" s="25">
        <v>99.91</v>
      </c>
      <c r="CX7" s="25">
        <v>99.94</v>
      </c>
      <c r="CY7" s="25">
        <v>99.95</v>
      </c>
      <c r="CZ7" s="25">
        <v>99.88</v>
      </c>
      <c r="DA7" s="25">
        <v>99.89</v>
      </c>
      <c r="DB7" s="25">
        <v>100.08</v>
      </c>
      <c r="DC7" s="25">
        <v>100</v>
      </c>
      <c r="DD7" s="25">
        <v>100.16</v>
      </c>
      <c r="DE7" s="25">
        <v>100.28</v>
      </c>
      <c r="DF7" s="25">
        <v>100.29</v>
      </c>
      <c r="DG7" s="25">
        <v>100.29</v>
      </c>
      <c r="DH7" s="25">
        <v>60.51</v>
      </c>
      <c r="DI7" s="25">
        <v>62.84</v>
      </c>
      <c r="DJ7" s="25">
        <v>64.86</v>
      </c>
      <c r="DK7" s="25">
        <v>66.58</v>
      </c>
      <c r="DL7" s="25">
        <v>64.81</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佑太朗</cp:lastModifiedBy>
  <cp:lastPrinted>2024-03-06T07:32:01Z</cp:lastPrinted>
  <dcterms:created xsi:type="dcterms:W3CDTF">2023-12-05T00:52:06Z</dcterms:created>
  <dcterms:modified xsi:type="dcterms:W3CDTF">2024-03-06T07:32:05Z</dcterms:modified>
  <cp:category/>
</cp:coreProperties>
</file>